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Data\waw03603\Documents\CPS FS oferty\_Konfiguratory cenniki\Vesda\"/>
    </mc:Choice>
  </mc:AlternateContent>
  <xr:revisionPtr revIDLastSave="0" documentId="13_ncr:1_{0CD8AF3A-96C6-422F-BA5F-4CED32DAE5EC}" xr6:coauthVersionLast="45" xr6:coauthVersionMax="45" xr10:uidLastSave="{00000000-0000-0000-0000-000000000000}"/>
  <bookViews>
    <workbookView xWindow="-120" yWindow="-120" windowWidth="29040" windowHeight="15840" xr2:uid="{51A05BD8-25F6-44A3-8F3A-E3325BE734EE}"/>
  </bookViews>
  <sheets>
    <sheet name="Czujki Xtralis" sheetId="2" r:id="rId1"/>
    <sheet name="Orurowanie Xtralis" sheetId="1" r:id="rId2"/>
  </sheets>
  <definedNames>
    <definedName name="_xlnm._FilterDatabase" localSheetId="0" hidden="1">'Czujki Xtralis'!$F$1:$F$196</definedName>
    <definedName name="_xlnm._FilterDatabase" localSheetId="1" hidden="1">'Orurowanie Xtralis'!$D$1:$D$51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2" l="1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G28" i="2"/>
  <c r="H28" i="2"/>
  <c r="G29" i="2"/>
  <c r="H29" i="2"/>
  <c r="G30" i="2"/>
  <c r="H30" i="2"/>
  <c r="G31" i="2"/>
  <c r="H31" i="2"/>
  <c r="G32" i="2"/>
  <c r="H32" i="2"/>
  <c r="G33" i="2"/>
  <c r="H33" i="2"/>
  <c r="H27" i="2"/>
  <c r="G27" i="2"/>
  <c r="G19" i="2"/>
  <c r="H19" i="2"/>
  <c r="G20" i="2"/>
  <c r="H20" i="2"/>
  <c r="G21" i="2"/>
  <c r="H21" i="2"/>
  <c r="G22" i="2"/>
  <c r="H22" i="2"/>
  <c r="G23" i="2"/>
  <c r="H23" i="2"/>
  <c r="H18" i="2"/>
  <c r="G18" i="2"/>
  <c r="H6" i="2"/>
  <c r="H7" i="2"/>
  <c r="H8" i="2"/>
  <c r="H9" i="2"/>
  <c r="H10" i="2"/>
  <c r="H11" i="2"/>
  <c r="H12" i="2"/>
  <c r="H13" i="2"/>
  <c r="H14" i="2"/>
  <c r="H15" i="2"/>
  <c r="H5" i="2"/>
  <c r="G6" i="2"/>
  <c r="G7" i="2"/>
  <c r="G8" i="2"/>
  <c r="G9" i="2"/>
  <c r="G10" i="2"/>
  <c r="G11" i="2"/>
  <c r="G12" i="2"/>
  <c r="G13" i="2"/>
  <c r="G14" i="2"/>
  <c r="G15" i="2"/>
  <c r="G5" i="2"/>
  <c r="H44" i="2" l="1"/>
  <c r="H47" i="2" s="1"/>
  <c r="H48" i="2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H45" i="2" l="1"/>
  <c r="G46" i="1"/>
  <c r="G47" i="1"/>
  <c r="G45" i="1"/>
  <c r="G44" i="1"/>
  <c r="G43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" i="1"/>
  <c r="F2" i="1"/>
  <c r="G50" i="1" l="1"/>
  <c r="G51" i="1" s="1"/>
  <c r="G48" i="1" l="1"/>
</calcChain>
</file>

<file path=xl/sharedStrings.xml><?xml version="1.0" encoding="utf-8"?>
<sst xmlns="http://schemas.openxmlformats.org/spreadsheetml/2006/main" count="216" uniqueCount="174">
  <si>
    <t>PIP-001</t>
  </si>
  <si>
    <t>PIP-002</t>
  </si>
  <si>
    <t>PIP-003</t>
  </si>
  <si>
    <t>PIP-004</t>
  </si>
  <si>
    <t>PIP-005</t>
  </si>
  <si>
    <t>PIP-006</t>
  </si>
  <si>
    <t>PIP-007</t>
  </si>
  <si>
    <t>PIP-008</t>
  </si>
  <si>
    <t>PIP-009</t>
  </si>
  <si>
    <t>PIP-012</t>
  </si>
  <si>
    <t>PIP-013</t>
  </si>
  <si>
    <t>PIP-014</t>
  </si>
  <si>
    <t>PIP-015</t>
  </si>
  <si>
    <t>PIP-016</t>
  </si>
  <si>
    <t>PIP-017</t>
  </si>
  <si>
    <t>PIP-018</t>
  </si>
  <si>
    <t>PIP-019</t>
  </si>
  <si>
    <t>PIP-020</t>
  </si>
  <si>
    <t>PIP-021</t>
  </si>
  <si>
    <t>PIP-022</t>
  </si>
  <si>
    <t>PIP-023</t>
  </si>
  <si>
    <t>PIP-024</t>
  </si>
  <si>
    <t>PIP-025</t>
  </si>
  <si>
    <t>PIP-026</t>
  </si>
  <si>
    <t>PIP-027</t>
  </si>
  <si>
    <t>PIP-028</t>
  </si>
  <si>
    <t>PIP-029</t>
  </si>
  <si>
    <t>PIP-030</t>
  </si>
  <si>
    <t>PIP-031</t>
  </si>
  <si>
    <t>PIP-032</t>
  </si>
  <si>
    <t>PIP-033</t>
  </si>
  <si>
    <t>PIP-034</t>
  </si>
  <si>
    <t>PIP-035</t>
  </si>
  <si>
    <t>059-001</t>
  </si>
  <si>
    <t>059-007</t>
  </si>
  <si>
    <t>144-013</t>
  </si>
  <si>
    <t>221-035</t>
  </si>
  <si>
    <t>221-036</t>
  </si>
  <si>
    <t>222-059</t>
  </si>
  <si>
    <t>10-PKIT-15</t>
  </si>
  <si>
    <t>10-PKIT-30</t>
  </si>
  <si>
    <t>Typ</t>
  </si>
  <si>
    <t>Opis</t>
  </si>
  <si>
    <t>szt.</t>
  </si>
  <si>
    <t>cena netto PLN</t>
  </si>
  <si>
    <t>cena brutto PLN</t>
  </si>
  <si>
    <t>wartość netto PLN</t>
  </si>
  <si>
    <t>Lp.</t>
  </si>
  <si>
    <t>suma netto</t>
  </si>
  <si>
    <t>suma brutto</t>
  </si>
  <si>
    <t>upust</t>
  </si>
  <si>
    <r>
      <t>Rura, 25 mm, dł. 3 m, (</t>
    </r>
    <r>
      <rPr>
        <sz val="11"/>
        <rFont val="Calibri"/>
        <family val="2"/>
      </rPr>
      <t>paczka 20 szt.)</t>
    </r>
  </si>
  <si>
    <t>Mufa, 25 mm, (paczka 10 szt.)</t>
  </si>
  <si>
    <t>Mufa rozłączna, 25 mm, (paczka 10 szt.)</t>
  </si>
  <si>
    <t>Reduktor 25 / 19 mm, (paczka 10 szt.)</t>
  </si>
  <si>
    <t>Łuk 90°, 25 mm, (paczka 10 szt.)</t>
  </si>
  <si>
    <t>Łuk 45°, 25 mm, (paczka 10 szt.)</t>
  </si>
  <si>
    <t>Napowietrznik, 25 mm, (paczka 10 szt.)</t>
  </si>
  <si>
    <t>Trójnik, 25 mm, (paczka 10 szt.)</t>
  </si>
  <si>
    <t xml:space="preserve">Klej do PCV/ABS 250ML </t>
  </si>
  <si>
    <t>Uchwyt do rur typu obejma, (100szt.)</t>
  </si>
  <si>
    <t>Uchwyt do rur, (paczka 20 szt.)</t>
  </si>
  <si>
    <t>Nożyce do rur</t>
  </si>
  <si>
    <t>Końcówka ssąca płaska</t>
  </si>
  <si>
    <t>Adapter rury kapilarnej 25mm/10mm (paczka 10 szt.)</t>
  </si>
  <si>
    <t>Łuk 90°, 25 mm, krótki, (paczka 10 szt.)</t>
  </si>
  <si>
    <t>Punkt testowy 25mm</t>
  </si>
  <si>
    <t xml:space="preserve">Mufa korekcyjna 100mm </t>
  </si>
  <si>
    <t>Mufa ognioochronna 25mm 2h</t>
  </si>
  <si>
    <t>Połączenie elastyczne 100cm 25mm</t>
  </si>
  <si>
    <t>Adapter 25mm na 3/8 BSP z gwintem wewnętrznym</t>
  </si>
  <si>
    <t>Kulowy zawór odcinający</t>
  </si>
  <si>
    <t>Zawór zwrotny</t>
  </si>
  <si>
    <t>Pułapka kondensacyjna</t>
  </si>
  <si>
    <t>Rura eleastyczna, 30cm</t>
  </si>
  <si>
    <t>Punkt testowy kapilarny</t>
  </si>
  <si>
    <t>Nakrętka m6 (paczka 10 szt.)</t>
  </si>
  <si>
    <t>Nakrętka m8 (paczka 10 szt.)</t>
  </si>
  <si>
    <t>Adapter pręta m6 (paczka 10 szt.)</t>
  </si>
  <si>
    <t>Kołek m6 (paczka 100 szt.)</t>
  </si>
  <si>
    <t>Szklany wziernik (25mm)</t>
  </si>
  <si>
    <t>Adapter kompresyjny 25mm/10mm (paczka 10 szt.)</t>
  </si>
  <si>
    <t>Zakończenie rury T 25mm/10mm do kapilar (paczka 10 szt.)</t>
  </si>
  <si>
    <t>Zestaw kapilarny płaski</t>
  </si>
  <si>
    <t>Zestaw kapilarny stożkowy</t>
  </si>
  <si>
    <t>Końcówka ssąca stożkowa</t>
  </si>
  <si>
    <t>Rurka kapilarna 10mm 100 m czerwona</t>
  </si>
  <si>
    <t>Rurka kapilarna 10mm 100 m przeźroczysta</t>
  </si>
  <si>
    <t>Dyskretne zakończenie rury kapilarnej (paczka 10 szt.)</t>
  </si>
  <si>
    <t>Zestaw orurowania 15m</t>
  </si>
  <si>
    <t>Zestaw orurowania 30m</t>
  </si>
  <si>
    <t>VSP-850-G</t>
  </si>
  <si>
    <t>Filtr na rurę szary</t>
  </si>
  <si>
    <t>VSP-850-R</t>
  </si>
  <si>
    <t>Filtr na rurę czerowny</t>
  </si>
  <si>
    <t>VSP-855-20</t>
  </si>
  <si>
    <t>VSP-855-4</t>
  </si>
  <si>
    <t>Zestaw wkładów filtra (4 szt.)</t>
  </si>
  <si>
    <t>Zestaw wkładów filtra (20 szt.)</t>
  </si>
  <si>
    <t>VESDA-E</t>
  </si>
  <si>
    <t>VEA-40 Det LEDs</t>
  </si>
  <si>
    <t>VEA-040-A00</t>
  </si>
  <si>
    <t>VEA-40 Det 3.5" Display</t>
  </si>
  <si>
    <t>VEA-040-A10</t>
  </si>
  <si>
    <t>VEP 1 Pipe LEDs</t>
  </si>
  <si>
    <t>VEP-A00-1P</t>
  </si>
  <si>
    <t>VEP LEDs, Plastic Enc.</t>
  </si>
  <si>
    <t>VEP-A00-P</t>
  </si>
  <si>
    <t>VEP 3.5"Dis, Plas Enc.</t>
  </si>
  <si>
    <t>VEP-A10-P</t>
  </si>
  <si>
    <t>VEU LEDs</t>
  </si>
  <si>
    <t>VEU-A00</t>
  </si>
  <si>
    <t>VEU LEDs AFNOR</t>
  </si>
  <si>
    <t>VEU-A00-NF</t>
  </si>
  <si>
    <t>VEU 3.5" Display</t>
  </si>
  <si>
    <t>VEU-A10</t>
  </si>
  <si>
    <t>VEU 3.5" Display AFNOR</t>
  </si>
  <si>
    <t>VEU-A10-NF</t>
  </si>
  <si>
    <t>VES LEDs, Plastic Enc.</t>
  </si>
  <si>
    <t>VES-A00-P</t>
  </si>
  <si>
    <t>VES 3.5"Dis, Plas Enc.</t>
  </si>
  <si>
    <t>VES-A10-P</t>
  </si>
  <si>
    <t>VESDA</t>
  </si>
  <si>
    <t>VESDA LaserFOCUS 250</t>
  </si>
  <si>
    <t>VESDA LaserFOCUS 500</t>
  </si>
  <si>
    <t>VLI with Relays and Ethernet Only</t>
  </si>
  <si>
    <t>VLI-880</t>
  </si>
  <si>
    <t>VLI with VESDAnet</t>
  </si>
  <si>
    <t>VLI-885</t>
  </si>
  <si>
    <t>VLF-250 SIEMENS FDnet</t>
  </si>
  <si>
    <t>VLF-250-SIE</t>
  </si>
  <si>
    <t>VLF-500 SIEMENS FDnet</t>
  </si>
  <si>
    <t>VLF-500-SIE</t>
  </si>
  <si>
    <t>OSID-DE</t>
  </si>
  <si>
    <t>Imager - 7º coverage, 24V DC</t>
  </si>
  <si>
    <t>OSI-10</t>
  </si>
  <si>
    <t xml:space="preserve">Imager - 80º coverage, 24V DC </t>
  </si>
  <si>
    <t>OSI-90</t>
  </si>
  <si>
    <t>Emitter - Standard Power, battery version</t>
  </si>
  <si>
    <t>OSE-SP-01</t>
  </si>
  <si>
    <t>Emitter - Standard Power, Wired at 24V DC</t>
  </si>
  <si>
    <t>OSE-SPW</t>
  </si>
  <si>
    <t>Emitter - High Power, Wired at 24V DC</t>
  </si>
  <si>
    <t>OSE-HPW</t>
  </si>
  <si>
    <t>Emitter - High Power, Alkaline battery</t>
  </si>
  <si>
    <t>OSE-HP-01</t>
  </si>
  <si>
    <t>OSID Demo kit consisting of 2 X OSE-SPW (fitted with alkaline batteries), 1 X OSI-90, 1 X OSID-INST, fitted in a carry case with mounting plates</t>
  </si>
  <si>
    <t>VKT-301</t>
  </si>
  <si>
    <t>OSID Accessories</t>
  </si>
  <si>
    <t>OSID Installation Kit. Incl: Laser alignment tool, test filter, PC cable, cleaning cloth, manual</t>
  </si>
  <si>
    <t>OSID-INST</t>
  </si>
  <si>
    <t>FTDI Cable 1.5m</t>
  </si>
  <si>
    <t>OSP-001</t>
  </si>
  <si>
    <t>Laser Alignment tool</t>
  </si>
  <si>
    <t>OSP-002</t>
  </si>
  <si>
    <t>Wire Guard</t>
  </si>
  <si>
    <t>OSID-WG</t>
  </si>
  <si>
    <t>Imager Environmental Housing</t>
  </si>
  <si>
    <t>OSID-EHI</t>
  </si>
  <si>
    <t xml:space="preserve">Emitter Environmental Housing </t>
  </si>
  <si>
    <t>OSID-EHE</t>
  </si>
  <si>
    <t xml:space="preserve">OSE-RBL </t>
  </si>
  <si>
    <t>OSE-RBA</t>
  </si>
  <si>
    <t>Rodzina rozwiązań</t>
  </si>
  <si>
    <t>Czujki VE</t>
  </si>
  <si>
    <t>Ilość</t>
  </si>
  <si>
    <t>Cena netto PLN</t>
  </si>
  <si>
    <t>Cena brutto PLN</t>
  </si>
  <si>
    <t>Wartość netto PLN</t>
  </si>
  <si>
    <t>Czujki VL</t>
  </si>
  <si>
    <t>Czujki liniowe OSID</t>
  </si>
  <si>
    <t>Akcesoria OSID</t>
  </si>
  <si>
    <t>VLF-250</t>
  </si>
  <si>
    <t>VLF-500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</si>
</sst>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4" fillId="0" borderId="1" xfId="1" applyNumberFormat="1" applyFont="1" applyBorder="1" applyAlignment="1">
      <alignment vertical="center"/>
    </xf>
    <xf numFmtId="9" fontId="4" fillId="0" borderId="1" xfId="2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43" fontId="6" fillId="0" borderId="1" xfId="1" applyFont="1" applyBorder="1"/>
    <xf numFmtId="43" fontId="6" fillId="0" borderId="0" xfId="1" applyFont="1"/>
    <xf numFmtId="0" fontId="3" fillId="0" borderId="1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164" fontId="10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43" fontId="6" fillId="0" borderId="1" xfId="1" applyFont="1" applyBorder="1" applyAlignment="1">
      <alignment vertical="center"/>
    </xf>
    <xf numFmtId="9" fontId="6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3" fontId="6" fillId="0" borderId="0" xfId="1" applyFont="1" applyAlignment="1">
      <alignment vertical="center"/>
    </xf>
    <xf numFmtId="0" fontId="8" fillId="0" borderId="1" xfId="0" applyFont="1" applyBorder="1" applyAlignment="1">
      <alignment horizontal="right"/>
    </xf>
    <xf numFmtId="9" fontId="6" fillId="0" borderId="1" xfId="2" applyFont="1" applyBorder="1" applyAlignment="1">
      <alignment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D278-24B6-4AEF-B58D-CB630DFE911A}">
  <sheetPr>
    <pageSetUpPr autoPageBreaks="0"/>
  </sheetPr>
  <dimension ref="A1:N74"/>
  <sheetViews>
    <sheetView tabSelected="1" zoomScaleNormal="100" workbookViewId="0">
      <pane ySplit="3" topLeftCell="A4" activePane="bottomLeft" state="frozen"/>
      <selection pane="bottomLeft" activeCell="B3" sqref="B3"/>
    </sheetView>
  </sheetViews>
  <sheetFormatPr defaultRowHeight="15" x14ac:dyDescent="0.25"/>
  <cols>
    <col min="1" max="1" width="5.140625" style="21" customWidth="1"/>
    <col min="2" max="2" width="17.5703125" style="15" bestFit="1" customWidth="1"/>
    <col min="3" max="3" width="19.42578125" style="15" customWidth="1"/>
    <col min="4" max="4" width="58.140625" style="16" customWidth="1"/>
    <col min="5" max="5" width="9.140625" style="1"/>
    <col min="6" max="6" width="11.7109375" style="44" customWidth="1"/>
    <col min="7" max="7" width="12.42578125" style="15" customWidth="1"/>
    <col min="8" max="8" width="14.7109375" style="17" customWidth="1"/>
    <col min="9" max="16384" width="9.140625" style="15"/>
  </cols>
  <sheetData>
    <row r="1" spans="1:14" ht="15.75" x14ac:dyDescent="0.25">
      <c r="B1" s="18"/>
      <c r="C1" s="20"/>
      <c r="D1" s="19"/>
      <c r="E1" s="21"/>
      <c r="F1" s="41"/>
    </row>
    <row r="2" spans="1:14" s="21" customFormat="1" ht="30" x14ac:dyDescent="0.25">
      <c r="A2" s="25" t="s">
        <v>47</v>
      </c>
      <c r="B2" s="25" t="s">
        <v>163</v>
      </c>
      <c r="C2" s="24" t="s">
        <v>41</v>
      </c>
      <c r="D2" s="25" t="s">
        <v>42</v>
      </c>
      <c r="E2" s="25" t="s">
        <v>165</v>
      </c>
      <c r="F2" s="42" t="s">
        <v>166</v>
      </c>
      <c r="G2" s="25" t="s">
        <v>167</v>
      </c>
      <c r="H2" s="26" t="s">
        <v>168</v>
      </c>
    </row>
    <row r="3" spans="1:14" x14ac:dyDescent="0.25">
      <c r="A3" s="25"/>
      <c r="B3" s="23"/>
      <c r="C3" s="24"/>
      <c r="D3" s="23"/>
      <c r="E3" s="25" t="s">
        <v>43</v>
      </c>
      <c r="F3" s="43"/>
      <c r="G3" s="23"/>
      <c r="H3" s="27"/>
    </row>
    <row r="4" spans="1:14" x14ac:dyDescent="0.25">
      <c r="A4" s="2"/>
      <c r="B4" s="28" t="s">
        <v>164</v>
      </c>
      <c r="C4" s="28"/>
      <c r="D4" s="28"/>
      <c r="E4" s="28"/>
      <c r="F4" s="28"/>
      <c r="G4" s="28"/>
      <c r="H4" s="28"/>
    </row>
    <row r="5" spans="1:14" x14ac:dyDescent="0.25">
      <c r="A5" s="2">
        <v>1</v>
      </c>
      <c r="B5" s="29" t="s">
        <v>99</v>
      </c>
      <c r="C5" s="30" t="s">
        <v>101</v>
      </c>
      <c r="D5" s="3" t="s">
        <v>100</v>
      </c>
      <c r="E5" s="2"/>
      <c r="F5" s="40">
        <v>27722.352941176468</v>
      </c>
      <c r="G5" s="31">
        <f>F5*1.23</f>
        <v>34098.494117647053</v>
      </c>
      <c r="H5" s="31">
        <f>E5*F5</f>
        <v>0</v>
      </c>
      <c r="I5" s="22"/>
      <c r="J5" s="22"/>
      <c r="K5" s="22"/>
      <c r="L5" s="22"/>
      <c r="M5" s="22"/>
      <c r="N5" s="22"/>
    </row>
    <row r="6" spans="1:14" x14ac:dyDescent="0.25">
      <c r="A6" s="2">
        <v>2</v>
      </c>
      <c r="B6" s="29" t="s">
        <v>99</v>
      </c>
      <c r="C6" s="30" t="s">
        <v>103</v>
      </c>
      <c r="D6" s="3" t="s">
        <v>102</v>
      </c>
      <c r="E6" s="2"/>
      <c r="F6" s="40">
        <v>30679.819004524885</v>
      </c>
      <c r="G6" s="31">
        <f t="shared" ref="G6:G15" si="0">F6*1.23</f>
        <v>37736.17737556561</v>
      </c>
      <c r="H6" s="31">
        <f t="shared" ref="H6:H15" si="1">E6*F6</f>
        <v>0</v>
      </c>
      <c r="I6" s="22"/>
      <c r="J6" s="22"/>
      <c r="K6" s="22"/>
      <c r="L6" s="22"/>
    </row>
    <row r="7" spans="1:14" x14ac:dyDescent="0.25">
      <c r="A7" s="2">
        <v>3</v>
      </c>
      <c r="B7" s="29" t="s">
        <v>99</v>
      </c>
      <c r="C7" s="30" t="s">
        <v>105</v>
      </c>
      <c r="D7" s="3" t="s">
        <v>104</v>
      </c>
      <c r="E7" s="2"/>
      <c r="F7" s="40">
        <v>11643.076923076924</v>
      </c>
      <c r="G7" s="31">
        <f t="shared" si="0"/>
        <v>14320.984615384616</v>
      </c>
      <c r="H7" s="31">
        <f t="shared" si="1"/>
        <v>0</v>
      </c>
      <c r="I7" s="22"/>
      <c r="J7" s="22"/>
      <c r="K7" s="22"/>
      <c r="L7" s="22"/>
    </row>
    <row r="8" spans="1:14" x14ac:dyDescent="0.25">
      <c r="A8" s="2">
        <v>4</v>
      </c>
      <c r="B8" s="29" t="s">
        <v>99</v>
      </c>
      <c r="C8" s="30" t="s">
        <v>107</v>
      </c>
      <c r="D8" s="3" t="s">
        <v>106</v>
      </c>
      <c r="E8" s="2"/>
      <c r="F8" s="40">
        <v>14514.932126696833</v>
      </c>
      <c r="G8" s="31">
        <f t="shared" si="0"/>
        <v>17853.366515837104</v>
      </c>
      <c r="H8" s="31">
        <f t="shared" si="1"/>
        <v>0</v>
      </c>
      <c r="I8" s="22"/>
      <c r="J8" s="22"/>
      <c r="K8" s="22"/>
      <c r="L8" s="22"/>
    </row>
    <row r="9" spans="1:14" x14ac:dyDescent="0.25">
      <c r="A9" s="2">
        <v>5</v>
      </c>
      <c r="B9" s="29" t="s">
        <v>99</v>
      </c>
      <c r="C9" s="30" t="s">
        <v>109</v>
      </c>
      <c r="D9" s="3" t="s">
        <v>108</v>
      </c>
      <c r="E9" s="2"/>
      <c r="F9" s="40">
        <v>16367.239819004524</v>
      </c>
      <c r="G9" s="31">
        <f t="shared" si="0"/>
        <v>20131.704977375564</v>
      </c>
      <c r="H9" s="31">
        <f t="shared" si="1"/>
        <v>0</v>
      </c>
      <c r="I9" s="22"/>
      <c r="J9" s="22"/>
      <c r="K9" s="22"/>
      <c r="L9" s="22"/>
    </row>
    <row r="10" spans="1:14" x14ac:dyDescent="0.25">
      <c r="A10" s="2">
        <v>6</v>
      </c>
      <c r="B10" s="29" t="s">
        <v>99</v>
      </c>
      <c r="C10" s="30" t="s">
        <v>111</v>
      </c>
      <c r="D10" s="3" t="s">
        <v>110</v>
      </c>
      <c r="E10" s="2"/>
      <c r="F10" s="40">
        <v>18017.194570135747</v>
      </c>
      <c r="G10" s="31">
        <f t="shared" si="0"/>
        <v>22161.14932126697</v>
      </c>
      <c r="H10" s="31">
        <f t="shared" si="1"/>
        <v>0</v>
      </c>
      <c r="I10" s="22"/>
      <c r="J10" s="22"/>
      <c r="K10" s="22"/>
      <c r="L10" s="22"/>
    </row>
    <row r="11" spans="1:14" x14ac:dyDescent="0.25">
      <c r="A11" s="2">
        <v>7</v>
      </c>
      <c r="B11" s="29" t="s">
        <v>99</v>
      </c>
      <c r="C11" s="30" t="s">
        <v>113</v>
      </c>
      <c r="D11" s="3" t="s">
        <v>112</v>
      </c>
      <c r="E11" s="2"/>
      <c r="F11" s="40">
        <v>18017.194570135747</v>
      </c>
      <c r="G11" s="31">
        <f t="shared" si="0"/>
        <v>22161.14932126697</v>
      </c>
      <c r="H11" s="31">
        <f t="shared" si="1"/>
        <v>0</v>
      </c>
      <c r="I11" s="22"/>
      <c r="J11" s="22"/>
      <c r="K11" s="22"/>
      <c r="L11" s="22"/>
    </row>
    <row r="12" spans="1:14" x14ac:dyDescent="0.25">
      <c r="A12" s="2">
        <v>8</v>
      </c>
      <c r="B12" s="29" t="s">
        <v>99</v>
      </c>
      <c r="C12" s="30" t="s">
        <v>115</v>
      </c>
      <c r="D12" s="3" t="s">
        <v>114</v>
      </c>
      <c r="E12" s="2"/>
      <c r="F12" s="40">
        <v>20196.38009049774</v>
      </c>
      <c r="G12" s="31">
        <f t="shared" si="0"/>
        <v>24841.547511312219</v>
      </c>
      <c r="H12" s="31">
        <f t="shared" si="1"/>
        <v>0</v>
      </c>
      <c r="I12" s="22"/>
      <c r="J12" s="22"/>
      <c r="K12" s="22"/>
      <c r="L12" s="22"/>
    </row>
    <row r="13" spans="1:14" x14ac:dyDescent="0.25">
      <c r="A13" s="2">
        <v>9</v>
      </c>
      <c r="B13" s="29" t="s">
        <v>99</v>
      </c>
      <c r="C13" s="30" t="s">
        <v>117</v>
      </c>
      <c r="D13" s="3" t="s">
        <v>116</v>
      </c>
      <c r="E13" s="2"/>
      <c r="F13" s="40">
        <v>20196.38009049774</v>
      </c>
      <c r="G13" s="31">
        <f t="shared" si="0"/>
        <v>24841.547511312219</v>
      </c>
      <c r="H13" s="31">
        <f t="shared" si="1"/>
        <v>0</v>
      </c>
      <c r="I13" s="22"/>
      <c r="J13" s="22"/>
      <c r="K13" s="22"/>
      <c r="L13" s="22"/>
    </row>
    <row r="14" spans="1:14" x14ac:dyDescent="0.25">
      <c r="A14" s="2">
        <v>10</v>
      </c>
      <c r="B14" s="29" t="s">
        <v>99</v>
      </c>
      <c r="C14" s="30" t="s">
        <v>119</v>
      </c>
      <c r="D14" s="3" t="s">
        <v>118</v>
      </c>
      <c r="E14" s="2"/>
      <c r="F14" s="40">
        <v>25231.855203619903</v>
      </c>
      <c r="G14" s="31">
        <f t="shared" si="0"/>
        <v>31035.18190045248</v>
      </c>
      <c r="H14" s="31">
        <f t="shared" si="1"/>
        <v>0</v>
      </c>
      <c r="I14" s="22"/>
      <c r="J14" s="22"/>
      <c r="K14" s="22"/>
      <c r="L14" s="22"/>
    </row>
    <row r="15" spans="1:14" x14ac:dyDescent="0.25">
      <c r="A15" s="2">
        <v>11</v>
      </c>
      <c r="B15" s="29" t="s">
        <v>99</v>
      </c>
      <c r="C15" s="30" t="s">
        <v>121</v>
      </c>
      <c r="D15" s="3" t="s">
        <v>120</v>
      </c>
      <c r="E15" s="2"/>
      <c r="F15" s="40">
        <v>26936.289592760178</v>
      </c>
      <c r="G15" s="31">
        <f t="shared" si="0"/>
        <v>33131.636199095017</v>
      </c>
      <c r="H15" s="31">
        <f t="shared" si="1"/>
        <v>0</v>
      </c>
      <c r="I15" s="22"/>
      <c r="J15" s="22"/>
      <c r="K15" s="22"/>
      <c r="L15" s="22"/>
    </row>
    <row r="16" spans="1:14" x14ac:dyDescent="0.25">
      <c r="A16" s="2"/>
      <c r="B16" s="29"/>
      <c r="C16" s="30"/>
      <c r="D16" s="3"/>
      <c r="E16" s="2"/>
      <c r="F16" s="40"/>
      <c r="G16" s="32"/>
      <c r="H16" s="31"/>
      <c r="I16" s="22"/>
      <c r="J16" s="22"/>
      <c r="K16" s="22"/>
      <c r="L16" s="22"/>
    </row>
    <row r="17" spans="1:12" x14ac:dyDescent="0.25">
      <c r="A17" s="2"/>
      <c r="B17" s="28" t="s">
        <v>169</v>
      </c>
      <c r="C17" s="28"/>
      <c r="D17" s="28"/>
      <c r="E17" s="28"/>
      <c r="F17" s="28"/>
      <c r="G17" s="28"/>
      <c r="H17" s="28"/>
      <c r="I17" s="22"/>
      <c r="J17" s="22"/>
      <c r="K17" s="22"/>
      <c r="L17" s="22"/>
    </row>
    <row r="18" spans="1:12" x14ac:dyDescent="0.25">
      <c r="A18" s="2">
        <v>12</v>
      </c>
      <c r="B18" s="29" t="s">
        <v>122</v>
      </c>
      <c r="C18" s="30" t="s">
        <v>172</v>
      </c>
      <c r="D18" s="3" t="s">
        <v>123</v>
      </c>
      <c r="E18" s="2"/>
      <c r="F18" s="40">
        <v>6381.9004524886877</v>
      </c>
      <c r="G18" s="31">
        <f>F18*1.23</f>
        <v>7849.7375565610855</v>
      </c>
      <c r="H18" s="31">
        <f>E18*F18</f>
        <v>0</v>
      </c>
      <c r="I18" s="22"/>
      <c r="J18" s="22"/>
      <c r="K18" s="22"/>
      <c r="L18" s="22"/>
    </row>
    <row r="19" spans="1:12" x14ac:dyDescent="0.25">
      <c r="A19" s="2">
        <v>13</v>
      </c>
      <c r="B19" s="29" t="s">
        <v>122</v>
      </c>
      <c r="C19" s="30" t="s">
        <v>173</v>
      </c>
      <c r="D19" s="3" t="s">
        <v>124</v>
      </c>
      <c r="E19" s="2"/>
      <c r="F19" s="40">
        <v>8771.2217194570112</v>
      </c>
      <c r="G19" s="31">
        <f t="shared" ref="G19:G23" si="2">F19*1.23</f>
        <v>10788.602714932123</v>
      </c>
      <c r="H19" s="31">
        <f t="shared" ref="H19:H23" si="3">E19*F19</f>
        <v>0</v>
      </c>
      <c r="I19" s="22"/>
      <c r="J19" s="22"/>
      <c r="K19" s="22"/>
      <c r="L19" s="22"/>
    </row>
    <row r="20" spans="1:12" x14ac:dyDescent="0.25">
      <c r="A20" s="2">
        <v>14</v>
      </c>
      <c r="B20" s="29" t="s">
        <v>122</v>
      </c>
      <c r="C20" s="33" t="s">
        <v>130</v>
      </c>
      <c r="D20" s="3" t="s">
        <v>129</v>
      </c>
      <c r="E20" s="2"/>
      <c r="F20" s="40">
        <v>7510.4072398190037</v>
      </c>
      <c r="G20" s="31">
        <f t="shared" si="2"/>
        <v>9237.8009049773736</v>
      </c>
      <c r="H20" s="31">
        <f t="shared" si="3"/>
        <v>0</v>
      </c>
      <c r="I20" s="22"/>
      <c r="J20" s="22"/>
      <c r="K20" s="22"/>
      <c r="L20" s="22"/>
    </row>
    <row r="21" spans="1:12" x14ac:dyDescent="0.25">
      <c r="A21" s="2">
        <v>15</v>
      </c>
      <c r="B21" s="29" t="s">
        <v>122</v>
      </c>
      <c r="C21" s="33" t="s">
        <v>132</v>
      </c>
      <c r="D21" s="3" t="s">
        <v>131</v>
      </c>
      <c r="E21" s="2"/>
      <c r="F21" s="40">
        <v>10545.701357466065</v>
      </c>
      <c r="G21" s="31">
        <f t="shared" si="2"/>
        <v>12971.21266968326</v>
      </c>
      <c r="H21" s="31">
        <f t="shared" si="3"/>
        <v>0</v>
      </c>
      <c r="I21" s="22"/>
      <c r="J21" s="22"/>
      <c r="K21" s="22"/>
      <c r="L21" s="22"/>
    </row>
    <row r="22" spans="1:12" x14ac:dyDescent="0.25">
      <c r="A22" s="2">
        <v>16</v>
      </c>
      <c r="B22" s="29" t="s">
        <v>122</v>
      </c>
      <c r="C22" s="30" t="s">
        <v>126</v>
      </c>
      <c r="D22" s="3" t="s">
        <v>125</v>
      </c>
      <c r="E22" s="2"/>
      <c r="F22" s="40">
        <v>18756.561085972851</v>
      </c>
      <c r="G22" s="31">
        <f t="shared" si="2"/>
        <v>23070.570135746606</v>
      </c>
      <c r="H22" s="31">
        <f t="shared" si="3"/>
        <v>0</v>
      </c>
      <c r="I22" s="22"/>
      <c r="J22" s="22"/>
      <c r="K22" s="22"/>
      <c r="L22" s="22"/>
    </row>
    <row r="23" spans="1:12" x14ac:dyDescent="0.25">
      <c r="A23" s="2">
        <v>17</v>
      </c>
      <c r="B23" s="29" t="s">
        <v>122</v>
      </c>
      <c r="C23" s="30" t="s">
        <v>128</v>
      </c>
      <c r="D23" s="3" t="s">
        <v>127</v>
      </c>
      <c r="E23" s="2"/>
      <c r="F23" s="40">
        <v>20453.21266968326</v>
      </c>
      <c r="G23" s="31">
        <f t="shared" si="2"/>
        <v>25157.451583710408</v>
      </c>
      <c r="H23" s="31">
        <f t="shared" si="3"/>
        <v>0</v>
      </c>
      <c r="I23" s="22"/>
      <c r="J23" s="22"/>
      <c r="K23" s="22"/>
      <c r="L23" s="22"/>
    </row>
    <row r="24" spans="1:12" x14ac:dyDescent="0.25">
      <c r="A24" s="2"/>
      <c r="B24" s="29"/>
      <c r="C24" s="30"/>
      <c r="D24" s="3"/>
      <c r="E24" s="2"/>
      <c r="F24" s="40"/>
      <c r="G24" s="32"/>
      <c r="H24" s="31"/>
      <c r="I24" s="22"/>
      <c r="J24" s="22"/>
      <c r="K24" s="22"/>
      <c r="L24" s="22"/>
    </row>
    <row r="25" spans="1:12" x14ac:dyDescent="0.25">
      <c r="A25" s="2"/>
      <c r="B25" s="29"/>
      <c r="C25" s="30"/>
      <c r="D25" s="3"/>
      <c r="E25" s="2"/>
      <c r="F25" s="40"/>
      <c r="G25" s="32"/>
      <c r="H25" s="31"/>
      <c r="I25" s="22"/>
      <c r="J25" s="22"/>
      <c r="K25" s="22"/>
      <c r="L25" s="22"/>
    </row>
    <row r="26" spans="1:12" x14ac:dyDescent="0.25">
      <c r="A26" s="2"/>
      <c r="B26" s="28" t="s">
        <v>170</v>
      </c>
      <c r="C26" s="28"/>
      <c r="D26" s="28"/>
      <c r="E26" s="28"/>
      <c r="F26" s="28"/>
      <c r="G26" s="28"/>
      <c r="H26" s="28"/>
      <c r="I26" s="22"/>
      <c r="J26" s="22"/>
      <c r="K26" s="22"/>
      <c r="L26" s="22"/>
    </row>
    <row r="27" spans="1:12" x14ac:dyDescent="0.25">
      <c r="A27" s="2">
        <v>18</v>
      </c>
      <c r="B27" s="29" t="s">
        <v>133</v>
      </c>
      <c r="C27" s="30" t="s">
        <v>135</v>
      </c>
      <c r="D27" s="3" t="s">
        <v>134</v>
      </c>
      <c r="E27" s="2"/>
      <c r="F27" s="40">
        <v>2436.0180995475112</v>
      </c>
      <c r="G27" s="31">
        <f>F27*1.23</f>
        <v>2996.3022624434388</v>
      </c>
      <c r="H27" s="31">
        <f>E27*F27</f>
        <v>0</v>
      </c>
      <c r="I27" s="22"/>
      <c r="J27" s="22"/>
      <c r="K27" s="22"/>
      <c r="L27" s="22"/>
    </row>
    <row r="28" spans="1:12" x14ac:dyDescent="0.25">
      <c r="A28" s="2">
        <v>19</v>
      </c>
      <c r="B28" s="29" t="s">
        <v>133</v>
      </c>
      <c r="C28" s="30" t="s">
        <v>137</v>
      </c>
      <c r="D28" s="3" t="s">
        <v>136</v>
      </c>
      <c r="E28" s="2"/>
      <c r="F28" s="40">
        <v>2506.063348416289</v>
      </c>
      <c r="G28" s="31">
        <f t="shared" ref="G28:G33" si="4">F28*1.23</f>
        <v>3082.4579185520356</v>
      </c>
      <c r="H28" s="31">
        <f t="shared" ref="H28:H33" si="5">E28*F28</f>
        <v>0</v>
      </c>
      <c r="I28" s="22"/>
      <c r="J28" s="22"/>
      <c r="K28" s="22"/>
      <c r="L28" s="22"/>
    </row>
    <row r="29" spans="1:12" x14ac:dyDescent="0.25">
      <c r="A29" s="2">
        <v>20</v>
      </c>
      <c r="B29" s="29" t="s">
        <v>133</v>
      </c>
      <c r="C29" s="30" t="s">
        <v>139</v>
      </c>
      <c r="D29" s="3" t="s">
        <v>138</v>
      </c>
      <c r="E29" s="2"/>
      <c r="F29" s="40">
        <v>1182.9864253393666</v>
      </c>
      <c r="G29" s="31">
        <f t="shared" si="4"/>
        <v>1455.073303167421</v>
      </c>
      <c r="H29" s="31">
        <f t="shared" si="5"/>
        <v>0</v>
      </c>
      <c r="I29" s="22"/>
      <c r="J29" s="22"/>
      <c r="K29" s="22"/>
      <c r="L29" s="22"/>
    </row>
    <row r="30" spans="1:12" x14ac:dyDescent="0.25">
      <c r="A30" s="2">
        <v>21</v>
      </c>
      <c r="B30" s="29" t="s">
        <v>133</v>
      </c>
      <c r="C30" s="30" t="s">
        <v>141</v>
      </c>
      <c r="D30" s="3" t="s">
        <v>140</v>
      </c>
      <c r="E30" s="2"/>
      <c r="F30" s="40">
        <v>1182.9864253393666</v>
      </c>
      <c r="G30" s="31">
        <f t="shared" si="4"/>
        <v>1455.073303167421</v>
      </c>
      <c r="H30" s="31">
        <f t="shared" si="5"/>
        <v>0</v>
      </c>
      <c r="I30" s="22"/>
      <c r="J30" s="22"/>
      <c r="K30" s="22"/>
      <c r="L30" s="22"/>
    </row>
    <row r="31" spans="1:12" x14ac:dyDescent="0.25">
      <c r="A31" s="2">
        <v>22</v>
      </c>
      <c r="B31" s="29" t="s">
        <v>133</v>
      </c>
      <c r="C31" s="30" t="s">
        <v>143</v>
      </c>
      <c r="D31" s="3" t="s">
        <v>142</v>
      </c>
      <c r="E31" s="2"/>
      <c r="F31" s="40">
        <v>1634.3891402714933</v>
      </c>
      <c r="G31" s="31">
        <f t="shared" si="4"/>
        <v>2010.2986425339366</v>
      </c>
      <c r="H31" s="31">
        <f t="shared" si="5"/>
        <v>0</v>
      </c>
      <c r="I31" s="22"/>
      <c r="J31" s="22"/>
      <c r="K31" s="22"/>
      <c r="L31" s="22"/>
    </row>
    <row r="32" spans="1:12" x14ac:dyDescent="0.25">
      <c r="A32" s="2">
        <v>23</v>
      </c>
      <c r="B32" s="29" t="s">
        <v>133</v>
      </c>
      <c r="C32" s="30" t="s">
        <v>145</v>
      </c>
      <c r="D32" s="3" t="s">
        <v>144</v>
      </c>
      <c r="E32" s="2"/>
      <c r="F32" s="40">
        <v>1634.3891402714933</v>
      </c>
      <c r="G32" s="31">
        <f t="shared" si="4"/>
        <v>2010.2986425339366</v>
      </c>
      <c r="H32" s="31">
        <f t="shared" si="5"/>
        <v>0</v>
      </c>
      <c r="I32" s="22"/>
      <c r="J32" s="22"/>
      <c r="K32" s="22"/>
      <c r="L32" s="22"/>
    </row>
    <row r="33" spans="1:12" ht="45" x14ac:dyDescent="0.25">
      <c r="A33" s="2">
        <v>24</v>
      </c>
      <c r="B33" s="29" t="s">
        <v>133</v>
      </c>
      <c r="C33" s="30" t="s">
        <v>147</v>
      </c>
      <c r="D33" s="3" t="s">
        <v>146</v>
      </c>
      <c r="E33" s="2"/>
      <c r="F33" s="40">
        <v>5759.2760180995474</v>
      </c>
      <c r="G33" s="31">
        <f t="shared" si="4"/>
        <v>7083.9095022624433</v>
      </c>
      <c r="H33" s="31">
        <f t="shared" si="5"/>
        <v>0</v>
      </c>
      <c r="I33" s="22"/>
      <c r="J33" s="22"/>
      <c r="K33" s="22"/>
      <c r="L33" s="22"/>
    </row>
    <row r="34" spans="1:12" x14ac:dyDescent="0.25">
      <c r="A34" s="2"/>
      <c r="B34" s="29"/>
      <c r="C34" s="34"/>
      <c r="D34" s="3"/>
      <c r="E34" s="2"/>
      <c r="F34" s="40"/>
      <c r="G34" s="32"/>
      <c r="H34" s="31"/>
      <c r="I34" s="22"/>
      <c r="J34" s="22"/>
      <c r="K34" s="22"/>
      <c r="L34" s="22"/>
    </row>
    <row r="35" spans="1:12" x14ac:dyDescent="0.25">
      <c r="A35" s="2"/>
      <c r="B35" s="28" t="s">
        <v>171</v>
      </c>
      <c r="C35" s="28"/>
      <c r="D35" s="28"/>
      <c r="E35" s="28"/>
      <c r="F35" s="28"/>
      <c r="G35" s="28"/>
      <c r="H35" s="28"/>
      <c r="I35" s="22"/>
      <c r="J35" s="22"/>
      <c r="K35" s="22"/>
      <c r="L35" s="22"/>
    </row>
    <row r="36" spans="1:12" ht="30" x14ac:dyDescent="0.25">
      <c r="A36" s="2">
        <v>25</v>
      </c>
      <c r="B36" s="29" t="s">
        <v>148</v>
      </c>
      <c r="C36" s="30" t="s">
        <v>150</v>
      </c>
      <c r="D36" s="3" t="s">
        <v>149</v>
      </c>
      <c r="E36" s="2"/>
      <c r="F36" s="40">
        <v>739.36651583710409</v>
      </c>
      <c r="G36" s="31">
        <f t="shared" ref="G36:G43" si="6">F36*1.23</f>
        <v>909.42081447963801</v>
      </c>
      <c r="H36" s="31">
        <f t="shared" ref="H36:H43" si="7">E36*F36</f>
        <v>0</v>
      </c>
      <c r="I36" s="22"/>
      <c r="J36" s="22"/>
      <c r="K36" s="22"/>
      <c r="L36" s="22"/>
    </row>
    <row r="37" spans="1:12" x14ac:dyDescent="0.25">
      <c r="A37" s="2">
        <v>26</v>
      </c>
      <c r="B37" s="29" t="s">
        <v>148</v>
      </c>
      <c r="C37" s="30" t="s">
        <v>152</v>
      </c>
      <c r="D37" s="3" t="s">
        <v>151</v>
      </c>
      <c r="E37" s="2"/>
      <c r="F37" s="40">
        <v>194.57013574660635</v>
      </c>
      <c r="G37" s="31">
        <f t="shared" si="6"/>
        <v>239.3212669683258</v>
      </c>
      <c r="H37" s="31">
        <f t="shared" si="7"/>
        <v>0</v>
      </c>
      <c r="I37" s="22"/>
      <c r="J37" s="22"/>
      <c r="K37" s="22"/>
      <c r="L37" s="22"/>
    </row>
    <row r="38" spans="1:12" x14ac:dyDescent="0.25">
      <c r="A38" s="2">
        <v>27</v>
      </c>
      <c r="B38" s="29" t="s">
        <v>148</v>
      </c>
      <c r="C38" s="30" t="s">
        <v>154</v>
      </c>
      <c r="D38" s="3" t="s">
        <v>153</v>
      </c>
      <c r="E38" s="2"/>
      <c r="F38" s="40">
        <v>287.96380090497735</v>
      </c>
      <c r="G38" s="31">
        <f t="shared" si="6"/>
        <v>354.19547511312214</v>
      </c>
      <c r="H38" s="31">
        <f t="shared" si="7"/>
        <v>0</v>
      </c>
      <c r="I38" s="22"/>
      <c r="J38" s="22"/>
      <c r="K38" s="22"/>
      <c r="L38" s="22"/>
    </row>
    <row r="39" spans="1:12" x14ac:dyDescent="0.25">
      <c r="A39" s="2">
        <v>28</v>
      </c>
      <c r="B39" s="29" t="s">
        <v>148</v>
      </c>
      <c r="C39" s="30" t="s">
        <v>156</v>
      </c>
      <c r="D39" s="3" t="s">
        <v>155</v>
      </c>
      <c r="E39" s="2"/>
      <c r="F39" s="40">
        <v>194.57013574660635</v>
      </c>
      <c r="G39" s="31">
        <f t="shared" si="6"/>
        <v>239.3212669683258</v>
      </c>
      <c r="H39" s="31">
        <f t="shared" si="7"/>
        <v>0</v>
      </c>
      <c r="I39" s="22"/>
      <c r="J39" s="22"/>
      <c r="K39" s="22"/>
      <c r="L39" s="22"/>
    </row>
    <row r="40" spans="1:12" x14ac:dyDescent="0.25">
      <c r="A40" s="2">
        <v>29</v>
      </c>
      <c r="B40" s="29" t="s">
        <v>148</v>
      </c>
      <c r="C40" s="30" t="s">
        <v>158</v>
      </c>
      <c r="D40" s="3" t="s">
        <v>157</v>
      </c>
      <c r="E40" s="2"/>
      <c r="F40" s="40">
        <v>957.28506787330309</v>
      </c>
      <c r="G40" s="31">
        <f t="shared" si="6"/>
        <v>1177.4606334841628</v>
      </c>
      <c r="H40" s="31">
        <f t="shared" si="7"/>
        <v>0</v>
      </c>
      <c r="I40" s="22"/>
      <c r="J40" s="22"/>
      <c r="K40" s="22"/>
      <c r="L40" s="22"/>
    </row>
    <row r="41" spans="1:12" x14ac:dyDescent="0.25">
      <c r="A41" s="2">
        <v>30</v>
      </c>
      <c r="B41" s="29" t="s">
        <v>148</v>
      </c>
      <c r="C41" s="30" t="s">
        <v>160</v>
      </c>
      <c r="D41" s="3" t="s">
        <v>159</v>
      </c>
      <c r="E41" s="2"/>
      <c r="F41" s="40">
        <v>754.93212669683248</v>
      </c>
      <c r="G41" s="31">
        <f t="shared" si="6"/>
        <v>928.56651583710391</v>
      </c>
      <c r="H41" s="31">
        <f t="shared" si="7"/>
        <v>0</v>
      </c>
      <c r="I41" s="22"/>
      <c r="J41" s="22"/>
      <c r="K41" s="22"/>
      <c r="L41" s="22"/>
    </row>
    <row r="42" spans="1:12" x14ac:dyDescent="0.25">
      <c r="A42" s="2">
        <v>31</v>
      </c>
      <c r="B42" s="29" t="s">
        <v>148</v>
      </c>
      <c r="C42" s="30" t="s">
        <v>161</v>
      </c>
      <c r="D42" s="3" t="s">
        <v>134</v>
      </c>
      <c r="E42" s="2"/>
      <c r="F42" s="40">
        <v>381.3574660633484</v>
      </c>
      <c r="G42" s="31">
        <f t="shared" si="6"/>
        <v>469.06968325791854</v>
      </c>
      <c r="H42" s="31">
        <f t="shared" si="7"/>
        <v>0</v>
      </c>
      <c r="I42" s="22"/>
      <c r="J42" s="22"/>
      <c r="K42" s="22"/>
      <c r="L42" s="22"/>
    </row>
    <row r="43" spans="1:12" x14ac:dyDescent="0.25">
      <c r="A43" s="2">
        <v>32</v>
      </c>
      <c r="B43" s="29" t="s">
        <v>148</v>
      </c>
      <c r="C43" s="30" t="s">
        <v>162</v>
      </c>
      <c r="D43" s="3" t="s">
        <v>136</v>
      </c>
      <c r="E43" s="2"/>
      <c r="F43" s="40">
        <v>225.70135746606331</v>
      </c>
      <c r="G43" s="31">
        <f t="shared" si="6"/>
        <v>277.61266968325788</v>
      </c>
      <c r="H43" s="31">
        <f t="shared" si="7"/>
        <v>0</v>
      </c>
      <c r="I43" s="22"/>
      <c r="J43" s="22"/>
      <c r="K43" s="22"/>
      <c r="L43" s="22"/>
    </row>
    <row r="44" spans="1:12" x14ac:dyDescent="0.25">
      <c r="E44" s="21"/>
      <c r="G44" s="39" t="s">
        <v>48</v>
      </c>
      <c r="H44" s="40">
        <f>SUM(H5:H43)</f>
        <v>0</v>
      </c>
    </row>
    <row r="45" spans="1:12" x14ac:dyDescent="0.25">
      <c r="E45" s="21"/>
      <c r="G45" s="35" t="s">
        <v>49</v>
      </c>
      <c r="H45" s="31">
        <f>H44*1.23</f>
        <v>0</v>
      </c>
    </row>
    <row r="46" spans="1:12" x14ac:dyDescent="0.25">
      <c r="E46" s="21"/>
      <c r="G46" s="39" t="s">
        <v>50</v>
      </c>
      <c r="H46" s="46"/>
    </row>
    <row r="47" spans="1:12" x14ac:dyDescent="0.25">
      <c r="E47" s="21"/>
      <c r="G47" s="39" t="s">
        <v>48</v>
      </c>
      <c r="H47" s="40">
        <f>H44*(1-H46)</f>
        <v>0</v>
      </c>
    </row>
    <row r="48" spans="1:12" x14ac:dyDescent="0.25">
      <c r="E48" s="21"/>
      <c r="G48" s="35" t="s">
        <v>49</v>
      </c>
      <c r="H48" s="31">
        <f>H47*1.23</f>
        <v>0</v>
      </c>
    </row>
    <row r="49" spans="5:5" x14ac:dyDescent="0.25">
      <c r="E49" s="21"/>
    </row>
    <row r="50" spans="5:5" x14ac:dyDescent="0.25">
      <c r="E50" s="21"/>
    </row>
    <row r="51" spans="5:5" x14ac:dyDescent="0.25">
      <c r="E51" s="21"/>
    </row>
    <row r="52" spans="5:5" x14ac:dyDescent="0.25">
      <c r="E52" s="21"/>
    </row>
    <row r="53" spans="5:5" x14ac:dyDescent="0.25">
      <c r="E53" s="21"/>
    </row>
    <row r="54" spans="5:5" x14ac:dyDescent="0.25">
      <c r="E54" s="21"/>
    </row>
    <row r="55" spans="5:5" x14ac:dyDescent="0.25">
      <c r="E55" s="21"/>
    </row>
    <row r="56" spans="5:5" x14ac:dyDescent="0.25">
      <c r="E56" s="21"/>
    </row>
    <row r="57" spans="5:5" x14ac:dyDescent="0.25">
      <c r="E57" s="21"/>
    </row>
    <row r="58" spans="5:5" x14ac:dyDescent="0.25">
      <c r="E58" s="21"/>
    </row>
    <row r="59" spans="5:5" x14ac:dyDescent="0.25">
      <c r="E59" s="21"/>
    </row>
    <row r="60" spans="5:5" x14ac:dyDescent="0.25">
      <c r="E60" s="21"/>
    </row>
    <row r="61" spans="5:5" x14ac:dyDescent="0.25">
      <c r="E61" s="21"/>
    </row>
    <row r="62" spans="5:5" x14ac:dyDescent="0.25">
      <c r="E62" s="21"/>
    </row>
    <row r="63" spans="5:5" x14ac:dyDescent="0.25">
      <c r="E63" s="21"/>
    </row>
    <row r="64" spans="5:5" x14ac:dyDescent="0.25">
      <c r="E64" s="21"/>
    </row>
    <row r="65" spans="5:5" x14ac:dyDescent="0.25">
      <c r="E65" s="21"/>
    </row>
    <row r="66" spans="5:5" x14ac:dyDescent="0.25">
      <c r="E66" s="21"/>
    </row>
    <row r="67" spans="5:5" x14ac:dyDescent="0.25">
      <c r="E67" s="21"/>
    </row>
    <row r="68" spans="5:5" x14ac:dyDescent="0.25">
      <c r="E68" s="21"/>
    </row>
    <row r="69" spans="5:5" x14ac:dyDescent="0.25">
      <c r="E69" s="21"/>
    </row>
    <row r="70" spans="5:5" x14ac:dyDescent="0.25">
      <c r="E70" s="21"/>
    </row>
    <row r="71" spans="5:5" x14ac:dyDescent="0.25">
      <c r="E71" s="21"/>
    </row>
    <row r="72" spans="5:5" x14ac:dyDescent="0.25">
      <c r="E72" s="21"/>
    </row>
    <row r="73" spans="5:5" x14ac:dyDescent="0.25">
      <c r="E73" s="21"/>
    </row>
    <row r="74" spans="5:5" x14ac:dyDescent="0.25">
      <c r="E74" s="21"/>
    </row>
  </sheetData>
  <mergeCells count="4">
    <mergeCell ref="B35:H35"/>
    <mergeCell ref="B17:H17"/>
    <mergeCell ref="B4:H4"/>
    <mergeCell ref="B26:H26"/>
  </mergeCells>
  <pageMargins left="0.7" right="0.7" top="0.75" bottom="0.75" header="0.3" footer="0.3"/>
  <pageSetup paperSize="9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92549-22AB-44A5-9912-2B34EA4FD9AC}">
  <dimension ref="A1:G51"/>
  <sheetViews>
    <sheetView workbookViewId="0">
      <pane ySplit="1" topLeftCell="A23" activePane="bottomLeft" state="frozen"/>
      <selection pane="bottomLeft" activeCell="G49" sqref="G49"/>
    </sheetView>
  </sheetViews>
  <sheetFormatPr defaultRowHeight="15" x14ac:dyDescent="0.25"/>
  <cols>
    <col min="1" max="1" width="4.85546875" style="1" customWidth="1"/>
    <col min="2" max="2" width="19.42578125" style="1" customWidth="1"/>
    <col min="3" max="3" width="58.140625" customWidth="1"/>
    <col min="4" max="4" width="6.85546875" style="1" customWidth="1"/>
    <col min="5" max="5" width="9.42578125" style="13" bestFit="1" customWidth="1"/>
  </cols>
  <sheetData>
    <row r="1" spans="1:7" ht="45" x14ac:dyDescent="0.25">
      <c r="A1" s="36" t="s">
        <v>47</v>
      </c>
      <c r="B1" s="36" t="s">
        <v>41</v>
      </c>
      <c r="C1" s="36" t="s">
        <v>42</v>
      </c>
      <c r="D1" s="36" t="s">
        <v>43</v>
      </c>
      <c r="E1" s="37" t="s">
        <v>44</v>
      </c>
      <c r="F1" s="38" t="s">
        <v>45</v>
      </c>
      <c r="G1" s="36" t="s">
        <v>46</v>
      </c>
    </row>
    <row r="2" spans="1:7" x14ac:dyDescent="0.25">
      <c r="A2" s="5">
        <v>1</v>
      </c>
      <c r="B2" s="2" t="s">
        <v>0</v>
      </c>
      <c r="C2" s="11" t="s">
        <v>51</v>
      </c>
      <c r="D2" s="6"/>
      <c r="E2" s="12">
        <v>475</v>
      </c>
      <c r="F2" s="4">
        <f>E2*1.23</f>
        <v>584.25</v>
      </c>
      <c r="G2" s="4">
        <f>D2*E2</f>
        <v>0</v>
      </c>
    </row>
    <row r="3" spans="1:7" x14ac:dyDescent="0.25">
      <c r="A3" s="5">
        <v>2</v>
      </c>
      <c r="B3" s="2" t="s">
        <v>1</v>
      </c>
      <c r="C3" s="11" t="s">
        <v>52</v>
      </c>
      <c r="D3" s="6"/>
      <c r="E3" s="12">
        <v>24</v>
      </c>
      <c r="F3" s="4">
        <f t="shared" ref="F3:F46" si="0">E3*1.23</f>
        <v>29.52</v>
      </c>
      <c r="G3" s="4">
        <f t="shared" ref="G3:G46" si="1">D3*E3</f>
        <v>0</v>
      </c>
    </row>
    <row r="4" spans="1:7" x14ac:dyDescent="0.25">
      <c r="A4" s="5">
        <v>3</v>
      </c>
      <c r="B4" s="2" t="s">
        <v>2</v>
      </c>
      <c r="C4" s="11" t="s">
        <v>53</v>
      </c>
      <c r="D4" s="6"/>
      <c r="E4" s="12">
        <v>133</v>
      </c>
      <c r="F4" s="4">
        <f t="shared" si="0"/>
        <v>163.59</v>
      </c>
      <c r="G4" s="4">
        <f t="shared" si="1"/>
        <v>0</v>
      </c>
    </row>
    <row r="5" spans="1:7" x14ac:dyDescent="0.25">
      <c r="A5" s="5">
        <v>4</v>
      </c>
      <c r="B5" s="2" t="s">
        <v>3</v>
      </c>
      <c r="C5" s="11" t="s">
        <v>54</v>
      </c>
      <c r="D5" s="6"/>
      <c r="E5" s="12">
        <v>32</v>
      </c>
      <c r="F5" s="4">
        <f t="shared" si="0"/>
        <v>39.36</v>
      </c>
      <c r="G5" s="4">
        <f t="shared" si="1"/>
        <v>0</v>
      </c>
    </row>
    <row r="6" spans="1:7" x14ac:dyDescent="0.25">
      <c r="A6" s="5">
        <v>5</v>
      </c>
      <c r="B6" s="2" t="s">
        <v>4</v>
      </c>
      <c r="C6" s="11" t="s">
        <v>55</v>
      </c>
      <c r="D6" s="6"/>
      <c r="E6" s="12">
        <v>125</v>
      </c>
      <c r="F6" s="4">
        <f t="shared" si="0"/>
        <v>153.75</v>
      </c>
      <c r="G6" s="4">
        <f t="shared" si="1"/>
        <v>0</v>
      </c>
    </row>
    <row r="7" spans="1:7" x14ac:dyDescent="0.25">
      <c r="A7" s="5">
        <v>6</v>
      </c>
      <c r="B7" s="2" t="s">
        <v>5</v>
      </c>
      <c r="C7" s="11" t="s">
        <v>56</v>
      </c>
      <c r="D7" s="6"/>
      <c r="E7" s="12">
        <v>32</v>
      </c>
      <c r="F7" s="4">
        <f t="shared" si="0"/>
        <v>39.36</v>
      </c>
      <c r="G7" s="4">
        <f t="shared" si="1"/>
        <v>0</v>
      </c>
    </row>
    <row r="8" spans="1:7" x14ac:dyDescent="0.25">
      <c r="A8" s="5">
        <v>7</v>
      </c>
      <c r="B8" s="2" t="s">
        <v>6</v>
      </c>
      <c r="C8" s="11" t="s">
        <v>57</v>
      </c>
      <c r="D8" s="6"/>
      <c r="E8" s="12">
        <v>47</v>
      </c>
      <c r="F8" s="4">
        <f t="shared" si="0"/>
        <v>57.81</v>
      </c>
      <c r="G8" s="4">
        <f t="shared" si="1"/>
        <v>0</v>
      </c>
    </row>
    <row r="9" spans="1:7" x14ac:dyDescent="0.25">
      <c r="A9" s="5">
        <v>8</v>
      </c>
      <c r="B9" s="2" t="s">
        <v>7</v>
      </c>
      <c r="C9" s="11" t="s">
        <v>58</v>
      </c>
      <c r="D9" s="6"/>
      <c r="E9" s="12">
        <v>63</v>
      </c>
      <c r="F9" s="4">
        <f t="shared" si="0"/>
        <v>77.489999999999995</v>
      </c>
      <c r="G9" s="4">
        <f t="shared" si="1"/>
        <v>0</v>
      </c>
    </row>
    <row r="10" spans="1:7" x14ac:dyDescent="0.25">
      <c r="A10" s="5">
        <v>9</v>
      </c>
      <c r="B10" s="2" t="s">
        <v>8</v>
      </c>
      <c r="C10" s="11" t="s">
        <v>61</v>
      </c>
      <c r="D10" s="6"/>
      <c r="E10" s="12">
        <v>71</v>
      </c>
      <c r="F10" s="4">
        <f t="shared" si="0"/>
        <v>87.33</v>
      </c>
      <c r="G10" s="4">
        <f t="shared" si="1"/>
        <v>0</v>
      </c>
    </row>
    <row r="11" spans="1:7" x14ac:dyDescent="0.25">
      <c r="A11" s="5">
        <v>10</v>
      </c>
      <c r="B11" s="2" t="s">
        <v>9</v>
      </c>
      <c r="C11" s="3" t="s">
        <v>59</v>
      </c>
      <c r="D11" s="6"/>
      <c r="E11" s="12">
        <v>63</v>
      </c>
      <c r="F11" s="4">
        <f t="shared" si="0"/>
        <v>77.489999999999995</v>
      </c>
      <c r="G11" s="4">
        <f t="shared" si="1"/>
        <v>0</v>
      </c>
    </row>
    <row r="12" spans="1:7" x14ac:dyDescent="0.25">
      <c r="A12" s="5">
        <v>11</v>
      </c>
      <c r="B12" s="2" t="s">
        <v>10</v>
      </c>
      <c r="C12" s="3" t="s">
        <v>60</v>
      </c>
      <c r="D12" s="6"/>
      <c r="E12" s="12">
        <v>94</v>
      </c>
      <c r="F12" s="4">
        <f t="shared" si="0"/>
        <v>115.62</v>
      </c>
      <c r="G12" s="4">
        <f t="shared" si="1"/>
        <v>0</v>
      </c>
    </row>
    <row r="13" spans="1:7" x14ac:dyDescent="0.25">
      <c r="A13" s="5">
        <v>12</v>
      </c>
      <c r="B13" s="2" t="s">
        <v>11</v>
      </c>
      <c r="C13" s="3" t="s">
        <v>62</v>
      </c>
      <c r="D13" s="6"/>
      <c r="E13" s="12">
        <v>382</v>
      </c>
      <c r="F13" s="4">
        <f t="shared" si="0"/>
        <v>469.86</v>
      </c>
      <c r="G13" s="4">
        <f t="shared" si="1"/>
        <v>0</v>
      </c>
    </row>
    <row r="14" spans="1:7" x14ac:dyDescent="0.25">
      <c r="A14" s="5">
        <v>13</v>
      </c>
      <c r="B14" s="2" t="s">
        <v>12</v>
      </c>
      <c r="C14" s="3" t="s">
        <v>63</v>
      </c>
      <c r="D14" s="6"/>
      <c r="E14" s="12">
        <v>32</v>
      </c>
      <c r="F14" s="4">
        <f t="shared" si="0"/>
        <v>39.36</v>
      </c>
      <c r="G14" s="4">
        <f t="shared" si="1"/>
        <v>0</v>
      </c>
    </row>
    <row r="15" spans="1:7" x14ac:dyDescent="0.25">
      <c r="A15" s="5">
        <v>14</v>
      </c>
      <c r="B15" s="2" t="s">
        <v>13</v>
      </c>
      <c r="C15" s="3" t="s">
        <v>64</v>
      </c>
      <c r="D15" s="6"/>
      <c r="E15" s="12">
        <v>320</v>
      </c>
      <c r="F15" s="4">
        <f t="shared" si="0"/>
        <v>393.6</v>
      </c>
      <c r="G15" s="4">
        <f t="shared" si="1"/>
        <v>0</v>
      </c>
    </row>
    <row r="16" spans="1:7" x14ac:dyDescent="0.25">
      <c r="A16" s="5">
        <v>15</v>
      </c>
      <c r="B16" s="2" t="s">
        <v>14</v>
      </c>
      <c r="C16" s="3" t="s">
        <v>65</v>
      </c>
      <c r="D16" s="6"/>
      <c r="E16" s="12">
        <v>47</v>
      </c>
      <c r="F16" s="4">
        <f t="shared" si="0"/>
        <v>57.81</v>
      </c>
      <c r="G16" s="4">
        <f t="shared" si="1"/>
        <v>0</v>
      </c>
    </row>
    <row r="17" spans="1:7" x14ac:dyDescent="0.25">
      <c r="A17" s="5">
        <v>16</v>
      </c>
      <c r="B17" s="2" t="s">
        <v>15</v>
      </c>
      <c r="C17" s="3" t="s">
        <v>66</v>
      </c>
      <c r="D17" s="6"/>
      <c r="E17" s="12">
        <v>24</v>
      </c>
      <c r="F17" s="4">
        <f t="shared" si="0"/>
        <v>29.52</v>
      </c>
      <c r="G17" s="4">
        <f t="shared" si="1"/>
        <v>0</v>
      </c>
    </row>
    <row r="18" spans="1:7" x14ac:dyDescent="0.25">
      <c r="A18" s="5">
        <v>17</v>
      </c>
      <c r="B18" s="2" t="s">
        <v>16</v>
      </c>
      <c r="C18" s="3" t="s">
        <v>67</v>
      </c>
      <c r="D18" s="6"/>
      <c r="E18" s="12">
        <v>86</v>
      </c>
      <c r="F18" s="4">
        <f t="shared" si="0"/>
        <v>105.78</v>
      </c>
      <c r="G18" s="4">
        <f t="shared" si="1"/>
        <v>0</v>
      </c>
    </row>
    <row r="19" spans="1:7" x14ac:dyDescent="0.25">
      <c r="A19" s="5">
        <v>18</v>
      </c>
      <c r="B19" s="2" t="s">
        <v>17</v>
      </c>
      <c r="C19" s="3" t="s">
        <v>68</v>
      </c>
      <c r="D19" s="6"/>
      <c r="E19" s="12">
        <v>156</v>
      </c>
      <c r="F19" s="4">
        <f t="shared" si="0"/>
        <v>191.88</v>
      </c>
      <c r="G19" s="4">
        <f t="shared" si="1"/>
        <v>0</v>
      </c>
    </row>
    <row r="20" spans="1:7" x14ac:dyDescent="0.25">
      <c r="A20" s="5">
        <v>19</v>
      </c>
      <c r="B20" s="2" t="s">
        <v>18</v>
      </c>
      <c r="C20" s="3" t="s">
        <v>69</v>
      </c>
      <c r="D20" s="6"/>
      <c r="E20" s="12">
        <v>117</v>
      </c>
      <c r="F20" s="4">
        <f t="shared" si="0"/>
        <v>143.91</v>
      </c>
      <c r="G20" s="4">
        <f t="shared" si="1"/>
        <v>0</v>
      </c>
    </row>
    <row r="21" spans="1:7" x14ac:dyDescent="0.25">
      <c r="A21" s="5">
        <v>20</v>
      </c>
      <c r="B21" s="2" t="s">
        <v>19</v>
      </c>
      <c r="C21" s="3" t="s">
        <v>70</v>
      </c>
      <c r="D21" s="6"/>
      <c r="E21" s="12">
        <v>47</v>
      </c>
      <c r="F21" s="4">
        <f t="shared" si="0"/>
        <v>57.81</v>
      </c>
      <c r="G21" s="4">
        <f t="shared" si="1"/>
        <v>0</v>
      </c>
    </row>
    <row r="22" spans="1:7" x14ac:dyDescent="0.25">
      <c r="A22" s="5">
        <v>21</v>
      </c>
      <c r="B22" s="2" t="s">
        <v>20</v>
      </c>
      <c r="C22" s="3" t="s">
        <v>71</v>
      </c>
      <c r="D22" s="6"/>
      <c r="E22" s="12">
        <v>218</v>
      </c>
      <c r="F22" s="4">
        <f t="shared" si="0"/>
        <v>268.14</v>
      </c>
      <c r="G22" s="4">
        <f t="shared" si="1"/>
        <v>0</v>
      </c>
    </row>
    <row r="23" spans="1:7" x14ac:dyDescent="0.25">
      <c r="A23" s="5">
        <v>22</v>
      </c>
      <c r="B23" s="2" t="s">
        <v>21</v>
      </c>
      <c r="C23" s="3" t="s">
        <v>72</v>
      </c>
      <c r="D23" s="6"/>
      <c r="E23" s="12">
        <v>218</v>
      </c>
      <c r="F23" s="4">
        <f t="shared" si="0"/>
        <v>268.14</v>
      </c>
      <c r="G23" s="4">
        <f t="shared" si="1"/>
        <v>0</v>
      </c>
    </row>
    <row r="24" spans="1:7" x14ac:dyDescent="0.25">
      <c r="A24" s="5">
        <v>23</v>
      </c>
      <c r="B24" s="2" t="s">
        <v>22</v>
      </c>
      <c r="C24" s="3" t="s">
        <v>73</v>
      </c>
      <c r="D24" s="6"/>
      <c r="E24" s="12">
        <v>522</v>
      </c>
      <c r="F24" s="4">
        <f t="shared" si="0"/>
        <v>642.05999999999995</v>
      </c>
      <c r="G24" s="4">
        <f t="shared" si="1"/>
        <v>0</v>
      </c>
    </row>
    <row r="25" spans="1:7" x14ac:dyDescent="0.25">
      <c r="A25" s="5">
        <v>24</v>
      </c>
      <c r="B25" s="2" t="s">
        <v>23</v>
      </c>
      <c r="C25" s="3" t="s">
        <v>74</v>
      </c>
      <c r="D25" s="6"/>
      <c r="E25" s="12">
        <v>63</v>
      </c>
      <c r="F25" s="4">
        <f t="shared" si="0"/>
        <v>77.489999999999995</v>
      </c>
      <c r="G25" s="4">
        <f t="shared" si="1"/>
        <v>0</v>
      </c>
    </row>
    <row r="26" spans="1:7" x14ac:dyDescent="0.25">
      <c r="A26" s="5">
        <v>25</v>
      </c>
      <c r="B26" s="2" t="s">
        <v>24</v>
      </c>
      <c r="C26" s="3" t="s">
        <v>75</v>
      </c>
      <c r="D26" s="6"/>
      <c r="E26" s="12">
        <v>24</v>
      </c>
      <c r="F26" s="4">
        <f t="shared" si="0"/>
        <v>29.52</v>
      </c>
      <c r="G26" s="4">
        <f t="shared" si="1"/>
        <v>0</v>
      </c>
    </row>
    <row r="27" spans="1:7" x14ac:dyDescent="0.25">
      <c r="A27" s="5">
        <v>26</v>
      </c>
      <c r="B27" s="2" t="s">
        <v>25</v>
      </c>
      <c r="C27" s="3" t="s">
        <v>76</v>
      </c>
      <c r="D27" s="6"/>
      <c r="E27" s="12">
        <v>24</v>
      </c>
      <c r="F27" s="4">
        <f t="shared" si="0"/>
        <v>29.52</v>
      </c>
      <c r="G27" s="4">
        <f t="shared" si="1"/>
        <v>0</v>
      </c>
    </row>
    <row r="28" spans="1:7" x14ac:dyDescent="0.25">
      <c r="A28" s="5">
        <v>27</v>
      </c>
      <c r="B28" s="2" t="s">
        <v>26</v>
      </c>
      <c r="C28" s="3" t="s">
        <v>77</v>
      </c>
      <c r="D28" s="6"/>
      <c r="E28" s="12">
        <v>24</v>
      </c>
      <c r="F28" s="4">
        <f t="shared" si="0"/>
        <v>29.52</v>
      </c>
      <c r="G28" s="4">
        <f t="shared" si="1"/>
        <v>0</v>
      </c>
    </row>
    <row r="29" spans="1:7" x14ac:dyDescent="0.25">
      <c r="A29" s="5">
        <v>28</v>
      </c>
      <c r="B29" s="2" t="s">
        <v>27</v>
      </c>
      <c r="C29" s="3" t="s">
        <v>78</v>
      </c>
      <c r="D29" s="6"/>
      <c r="E29" s="12">
        <v>71</v>
      </c>
      <c r="F29" s="4">
        <f t="shared" si="0"/>
        <v>87.33</v>
      </c>
      <c r="G29" s="4">
        <f t="shared" si="1"/>
        <v>0</v>
      </c>
    </row>
    <row r="30" spans="1:7" x14ac:dyDescent="0.25">
      <c r="A30" s="5">
        <v>29</v>
      </c>
      <c r="B30" s="2" t="s">
        <v>28</v>
      </c>
      <c r="C30" s="3" t="s">
        <v>78</v>
      </c>
      <c r="D30" s="6"/>
      <c r="E30" s="12">
        <v>71</v>
      </c>
      <c r="F30" s="4">
        <f t="shared" si="0"/>
        <v>87.33</v>
      </c>
      <c r="G30" s="4">
        <f t="shared" si="1"/>
        <v>0</v>
      </c>
    </row>
    <row r="31" spans="1:7" x14ac:dyDescent="0.25">
      <c r="A31" s="5">
        <v>30</v>
      </c>
      <c r="B31" s="2" t="s">
        <v>29</v>
      </c>
      <c r="C31" s="3" t="s">
        <v>79</v>
      </c>
      <c r="D31" s="6"/>
      <c r="E31" s="12">
        <v>250</v>
      </c>
      <c r="F31" s="4">
        <f t="shared" si="0"/>
        <v>307.5</v>
      </c>
      <c r="G31" s="4">
        <f t="shared" si="1"/>
        <v>0</v>
      </c>
    </row>
    <row r="32" spans="1:7" x14ac:dyDescent="0.25">
      <c r="A32" s="5">
        <v>31</v>
      </c>
      <c r="B32" s="2" t="s">
        <v>30</v>
      </c>
      <c r="C32" s="3" t="s">
        <v>80</v>
      </c>
      <c r="D32" s="6"/>
      <c r="E32" s="12">
        <v>102</v>
      </c>
      <c r="F32" s="4">
        <f t="shared" si="0"/>
        <v>125.46</v>
      </c>
      <c r="G32" s="4">
        <f t="shared" si="1"/>
        <v>0</v>
      </c>
    </row>
    <row r="33" spans="1:7" x14ac:dyDescent="0.25">
      <c r="A33" s="5">
        <v>32</v>
      </c>
      <c r="B33" s="2" t="s">
        <v>31</v>
      </c>
      <c r="C33" s="3" t="s">
        <v>81</v>
      </c>
      <c r="D33" s="6"/>
      <c r="E33" s="12">
        <v>288</v>
      </c>
      <c r="F33" s="4">
        <f t="shared" si="0"/>
        <v>354.24</v>
      </c>
      <c r="G33" s="4">
        <f t="shared" si="1"/>
        <v>0</v>
      </c>
    </row>
    <row r="34" spans="1:7" x14ac:dyDescent="0.25">
      <c r="A34" s="5">
        <v>33</v>
      </c>
      <c r="B34" s="2" t="s">
        <v>32</v>
      </c>
      <c r="C34" s="3" t="s">
        <v>82</v>
      </c>
      <c r="D34" s="6"/>
      <c r="E34" s="12">
        <v>429</v>
      </c>
      <c r="F34" s="4">
        <f t="shared" si="0"/>
        <v>527.66999999999996</v>
      </c>
      <c r="G34" s="4">
        <f t="shared" si="1"/>
        <v>0</v>
      </c>
    </row>
    <row r="35" spans="1:7" x14ac:dyDescent="0.25">
      <c r="A35" s="5">
        <v>34</v>
      </c>
      <c r="B35" s="2" t="s">
        <v>33</v>
      </c>
      <c r="C35" s="3" t="s">
        <v>83</v>
      </c>
      <c r="D35" s="6"/>
      <c r="E35" s="12">
        <v>63</v>
      </c>
      <c r="F35" s="4">
        <f t="shared" si="0"/>
        <v>77.489999999999995</v>
      </c>
      <c r="G35" s="4">
        <f t="shared" si="1"/>
        <v>0</v>
      </c>
    </row>
    <row r="36" spans="1:7" x14ac:dyDescent="0.25">
      <c r="A36" s="5">
        <v>35</v>
      </c>
      <c r="B36" s="2" t="s">
        <v>34</v>
      </c>
      <c r="C36" s="3" t="s">
        <v>84</v>
      </c>
      <c r="D36" s="6"/>
      <c r="E36" s="12">
        <v>63</v>
      </c>
      <c r="F36" s="4">
        <f t="shared" si="0"/>
        <v>77.489999999999995</v>
      </c>
      <c r="G36" s="4">
        <f t="shared" si="1"/>
        <v>0</v>
      </c>
    </row>
    <row r="37" spans="1:7" x14ac:dyDescent="0.25">
      <c r="A37" s="5">
        <v>36</v>
      </c>
      <c r="B37" s="2" t="s">
        <v>35</v>
      </c>
      <c r="C37" s="3" t="s">
        <v>85</v>
      </c>
      <c r="D37" s="6"/>
      <c r="E37" s="12">
        <v>32</v>
      </c>
      <c r="F37" s="4">
        <f t="shared" si="0"/>
        <v>39.36</v>
      </c>
      <c r="G37" s="4">
        <f t="shared" si="1"/>
        <v>0</v>
      </c>
    </row>
    <row r="38" spans="1:7" x14ac:dyDescent="0.25">
      <c r="A38" s="5">
        <v>37</v>
      </c>
      <c r="B38" s="2" t="s">
        <v>36</v>
      </c>
      <c r="C38" s="3" t="s">
        <v>86</v>
      </c>
      <c r="D38" s="6"/>
      <c r="E38" s="12">
        <v>654</v>
      </c>
      <c r="F38" s="4">
        <f t="shared" si="0"/>
        <v>804.42</v>
      </c>
      <c r="G38" s="4">
        <f t="shared" si="1"/>
        <v>0</v>
      </c>
    </row>
    <row r="39" spans="1:7" x14ac:dyDescent="0.25">
      <c r="A39" s="5">
        <v>38</v>
      </c>
      <c r="B39" s="2" t="s">
        <v>37</v>
      </c>
      <c r="C39" s="3" t="s">
        <v>87</v>
      </c>
      <c r="D39" s="6"/>
      <c r="E39" s="12">
        <v>654</v>
      </c>
      <c r="F39" s="4">
        <f t="shared" si="0"/>
        <v>804.42</v>
      </c>
      <c r="G39" s="4">
        <f t="shared" si="1"/>
        <v>0</v>
      </c>
    </row>
    <row r="40" spans="1:7" x14ac:dyDescent="0.25">
      <c r="A40" s="5">
        <v>39</v>
      </c>
      <c r="B40" s="2" t="s">
        <v>38</v>
      </c>
      <c r="C40" s="3" t="s">
        <v>88</v>
      </c>
      <c r="D40" s="6"/>
      <c r="E40" s="12">
        <v>16</v>
      </c>
      <c r="F40" s="4">
        <f t="shared" si="0"/>
        <v>19.68</v>
      </c>
      <c r="G40" s="4">
        <f t="shared" si="1"/>
        <v>0</v>
      </c>
    </row>
    <row r="41" spans="1:7" x14ac:dyDescent="0.25">
      <c r="A41" s="5">
        <v>40</v>
      </c>
      <c r="B41" s="2" t="s">
        <v>39</v>
      </c>
      <c r="C41" s="3" t="s">
        <v>89</v>
      </c>
      <c r="D41" s="6"/>
      <c r="E41" s="12">
        <v>662</v>
      </c>
      <c r="F41" s="4">
        <f t="shared" si="0"/>
        <v>814.26</v>
      </c>
      <c r="G41" s="4">
        <f t="shared" si="1"/>
        <v>0</v>
      </c>
    </row>
    <row r="42" spans="1:7" x14ac:dyDescent="0.25">
      <c r="A42" s="5">
        <v>41</v>
      </c>
      <c r="B42" s="2" t="s">
        <v>40</v>
      </c>
      <c r="C42" s="3" t="s">
        <v>90</v>
      </c>
      <c r="D42" s="6"/>
      <c r="E42" s="12">
        <v>942</v>
      </c>
      <c r="F42" s="4">
        <f t="shared" si="0"/>
        <v>1158.6600000000001</v>
      </c>
      <c r="G42" s="4">
        <f t="shared" si="1"/>
        <v>0</v>
      </c>
    </row>
    <row r="43" spans="1:7" x14ac:dyDescent="0.25">
      <c r="A43" s="5">
        <v>42</v>
      </c>
      <c r="B43" s="2" t="s">
        <v>91</v>
      </c>
      <c r="C43" s="3" t="s">
        <v>92</v>
      </c>
      <c r="D43" s="6"/>
      <c r="E43" s="12">
        <v>514</v>
      </c>
      <c r="F43" s="4">
        <f t="shared" si="0"/>
        <v>632.22</v>
      </c>
      <c r="G43" s="4">
        <f t="shared" si="1"/>
        <v>0</v>
      </c>
    </row>
    <row r="44" spans="1:7" x14ac:dyDescent="0.25">
      <c r="A44" s="5">
        <v>43</v>
      </c>
      <c r="B44" s="2" t="s">
        <v>93</v>
      </c>
      <c r="C44" s="3" t="s">
        <v>94</v>
      </c>
      <c r="D44" s="6"/>
      <c r="E44" s="12">
        <v>514</v>
      </c>
      <c r="F44" s="4">
        <f t="shared" si="0"/>
        <v>632.22</v>
      </c>
      <c r="G44" s="4">
        <f t="shared" si="1"/>
        <v>0</v>
      </c>
    </row>
    <row r="45" spans="1:7" x14ac:dyDescent="0.25">
      <c r="A45" s="5">
        <v>44</v>
      </c>
      <c r="B45" s="2" t="s">
        <v>96</v>
      </c>
      <c r="C45" s="3" t="s">
        <v>97</v>
      </c>
      <c r="D45" s="6"/>
      <c r="E45" s="12">
        <v>249</v>
      </c>
      <c r="F45" s="4">
        <f t="shared" si="0"/>
        <v>306.27</v>
      </c>
      <c r="G45" s="4">
        <f t="shared" si="1"/>
        <v>0</v>
      </c>
    </row>
    <row r="46" spans="1:7" x14ac:dyDescent="0.25">
      <c r="A46" s="5">
        <v>45</v>
      </c>
      <c r="B46" s="2" t="s">
        <v>95</v>
      </c>
      <c r="C46" s="3" t="s">
        <v>98</v>
      </c>
      <c r="D46" s="6"/>
      <c r="E46" s="12">
        <v>2094</v>
      </c>
      <c r="F46" s="4">
        <f t="shared" si="0"/>
        <v>2575.62</v>
      </c>
      <c r="G46" s="4">
        <f t="shared" si="1"/>
        <v>0</v>
      </c>
    </row>
    <row r="47" spans="1:7" x14ac:dyDescent="0.25">
      <c r="D47" s="10">
        <v>1</v>
      </c>
      <c r="E47" s="45" t="s">
        <v>48</v>
      </c>
      <c r="F47" s="45"/>
      <c r="G47" s="7">
        <f>SUBTOTAL(9,G2:G46)</f>
        <v>0</v>
      </c>
    </row>
    <row r="48" spans="1:7" x14ac:dyDescent="0.25">
      <c r="D48" s="10">
        <v>1</v>
      </c>
      <c r="E48" s="14" t="s">
        <v>49</v>
      </c>
      <c r="F48" s="14"/>
      <c r="G48" s="9">
        <f>G47*1.23</f>
        <v>0</v>
      </c>
    </row>
    <row r="49" spans="4:7" x14ac:dyDescent="0.25">
      <c r="D49" s="10">
        <v>1</v>
      </c>
      <c r="E49" s="45" t="s">
        <v>50</v>
      </c>
      <c r="F49" s="45"/>
      <c r="G49" s="8"/>
    </row>
    <row r="50" spans="4:7" x14ac:dyDescent="0.25">
      <c r="D50" s="10">
        <v>1</v>
      </c>
      <c r="E50" s="45" t="s">
        <v>48</v>
      </c>
      <c r="F50" s="45"/>
      <c r="G50" s="7">
        <f>G47*(1-G49)</f>
        <v>0</v>
      </c>
    </row>
    <row r="51" spans="4:7" x14ac:dyDescent="0.25">
      <c r="D51" s="10">
        <v>1</v>
      </c>
      <c r="E51" s="14" t="s">
        <v>49</v>
      </c>
      <c r="F51" s="14"/>
      <c r="G51" s="9">
        <f>G50*1.23</f>
        <v>0</v>
      </c>
    </row>
  </sheetData>
  <autoFilter ref="D1:D51" xr:uid="{49558F48-B2CF-4331-89AE-BE3C3A54D40D}"/>
  <mergeCells count="5">
    <mergeCell ref="E47:F47"/>
    <mergeCell ref="E48:F48"/>
    <mergeCell ref="E49:F49"/>
    <mergeCell ref="E50:F50"/>
    <mergeCell ref="E51:F51"/>
  </mergeCells>
  <pageMargins left="0.7" right="0.7" top="0.75" bottom="0.75" header="0.3" footer="0.3"/>
  <pageSetup paperSize="9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Czujki Xtralis</vt:lpstr>
      <vt:lpstr>Orurowanie Xtralis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Gorski, Artur (RC-PL BT S-CPS S&amp;SSFS)</dc:creator>
  <cp:keywords>C_Unrestricted</cp:keywords>
  <cp:lastModifiedBy>Gorski, Artur (RC-PL BT S-CPS S&amp;SSFS)</cp:lastModifiedBy>
  <dcterms:created xsi:type="dcterms:W3CDTF">2019-11-29T13:54:54Z</dcterms:created>
  <dcterms:modified xsi:type="dcterms:W3CDTF">2019-12-18T14:30:03Z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